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WM\Desktop\Kadra Szkoły\"/>
    </mc:Choice>
  </mc:AlternateContent>
  <xr:revisionPtr revIDLastSave="0" documentId="13_ncr:1_{4938E950-88A4-408F-B58D-15D5EB305016}" xr6:coauthVersionLast="47" xr6:coauthVersionMax="47" xr10:uidLastSave="{00000000-0000-0000-0000-000000000000}"/>
  <bookViews>
    <workbookView xWindow="-120" yWindow="-120" windowWidth="29040" windowHeight="17640" xr2:uid="{2B1C4603-D58A-4D30-8F50-87690EFBCB5F}"/>
  </bookViews>
  <sheets>
    <sheet name="Arkusz1" sheetId="1" r:id="rId1"/>
  </sheets>
  <definedNames>
    <definedName name="_xlnm.Print_Area" localSheetId="0">Arkusz1!$A$1:$Z$41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L17" i="1"/>
  <c r="N17" i="1"/>
  <c r="M31" i="1" s="1"/>
  <c r="M17" i="1"/>
  <c r="K31" i="1" s="1"/>
  <c r="H17" i="1"/>
  <c r="F16" i="1"/>
  <c r="F17" i="1" s="1"/>
  <c r="G17" i="1"/>
  <c r="F15" i="1"/>
  <c r="F14" i="1"/>
  <c r="E17" i="1"/>
  <c r="C16" i="1"/>
  <c r="C17" i="1"/>
  <c r="C15" i="1"/>
  <c r="C14" i="1"/>
  <c r="D17" i="1"/>
  <c r="Q32" i="1"/>
  <c r="O32" i="1"/>
  <c r="H32" i="1"/>
  <c r="G32" i="1"/>
  <c r="E32" i="1"/>
  <c r="D32" i="1"/>
  <c r="C28" i="1"/>
  <c r="W26" i="1"/>
  <c r="T26" i="1"/>
  <c r="S26" i="1"/>
  <c r="P26" i="1"/>
  <c r="O26" i="1"/>
  <c r="L26" i="1"/>
  <c r="K26" i="1"/>
  <c r="H26" i="1"/>
  <c r="G26" i="1"/>
  <c r="E26" i="1"/>
  <c r="D26" i="1"/>
  <c r="F25" i="1"/>
  <c r="F26" i="1" s="1"/>
  <c r="C25" i="1"/>
  <c r="C26" i="1" s="1"/>
  <c r="F23" i="1"/>
  <c r="F32" i="1" s="1"/>
  <c r="C23" i="1"/>
  <c r="C32" i="1" s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H22" i="1"/>
  <c r="G22" i="1"/>
  <c r="E22" i="1"/>
  <c r="D22" i="1"/>
  <c r="F21" i="1"/>
  <c r="C21" i="1"/>
  <c r="F20" i="1"/>
  <c r="C20" i="1"/>
  <c r="F19" i="1"/>
  <c r="C19" i="1"/>
  <c r="Z17" i="1"/>
  <c r="Y17" i="1"/>
  <c r="X17" i="1"/>
  <c r="W17" i="1"/>
  <c r="V17" i="1"/>
  <c r="U17" i="1"/>
  <c r="T17" i="1"/>
  <c r="S17" i="1"/>
  <c r="R17" i="1"/>
  <c r="Q17" i="1"/>
  <c r="P17" i="1"/>
  <c r="O17" i="1"/>
  <c r="F13" i="1"/>
  <c r="C13" i="1"/>
  <c r="F12" i="1"/>
  <c r="C12" i="1"/>
  <c r="F11" i="1"/>
  <c r="C11" i="1"/>
  <c r="F10" i="1"/>
  <c r="C10" i="1"/>
  <c r="F9" i="1"/>
  <c r="F22" i="1" l="1"/>
  <c r="D31" i="1"/>
  <c r="E31" i="1"/>
  <c r="O31" i="1"/>
  <c r="S31" i="1"/>
  <c r="W31" i="1"/>
  <c r="Q31" i="1"/>
  <c r="U31" i="1"/>
  <c r="H31" i="1"/>
  <c r="C22" i="1"/>
  <c r="Y31" i="1"/>
  <c r="G31" i="1"/>
  <c r="F31" i="1" l="1"/>
  <c r="C31" i="1"/>
</calcChain>
</file>

<file path=xl/sharedStrings.xml><?xml version="1.0" encoding="utf-8"?>
<sst xmlns="http://schemas.openxmlformats.org/spreadsheetml/2006/main" count="137" uniqueCount="66">
  <si>
    <t xml:space="preserve">  </t>
  </si>
  <si>
    <t>Załącznik 3  do Uchwały Nr ..</t>
  </si>
  <si>
    <t>Senatu UWM w Olsztynie</t>
  </si>
  <si>
    <t>Lp.</t>
  </si>
  <si>
    <t>godz.</t>
  </si>
  <si>
    <t>ECTS</t>
  </si>
  <si>
    <t>O</t>
  </si>
  <si>
    <t>X</t>
  </si>
  <si>
    <t>x</t>
  </si>
  <si>
    <t>V. Szkolenia</t>
  </si>
  <si>
    <t>F</t>
  </si>
  <si>
    <t>z dnia 24 maja 2019 roku</t>
  </si>
  <si>
    <t xml:space="preserve">Ethics in Science and Intellectual Property Law/ Etyka w nauce i prawo własności intelektualnej  </t>
  </si>
  <si>
    <t xml:space="preserve"> Statistical Methods for Science /Metody statystyczne w badaniach naukowych</t>
  </si>
  <si>
    <t xml:space="preserve">Preparation of Scientific Projects and Commercialization of Research Results /Przygotowanie projektów naukowych oraz komercjalizacja wyników badań </t>
  </si>
  <si>
    <t>Hours</t>
  </si>
  <si>
    <t>Total</t>
  </si>
  <si>
    <t>Zajęcia zorganizowane/ organized activities</t>
  </si>
  <si>
    <t>Inne/Other</t>
  </si>
  <si>
    <t xml:space="preserve"> ECTS</t>
  </si>
  <si>
    <t>Bezpośredni kontakt/Direct contact</t>
  </si>
  <si>
    <t>self-work Praca samodzielna</t>
  </si>
  <si>
    <t>Item status/ Status przedmiotu</t>
  </si>
  <si>
    <t>Form of pass/Forma zaliczenia</t>
  </si>
  <si>
    <t>I year</t>
  </si>
  <si>
    <t>II year</t>
  </si>
  <si>
    <t>III year</t>
  </si>
  <si>
    <t>IV year</t>
  </si>
  <si>
    <t>sem. 1</t>
  </si>
  <si>
    <t>sem. 3</t>
  </si>
  <si>
    <t>sem. 4</t>
  </si>
  <si>
    <t>sem. 5</t>
  </si>
  <si>
    <t>sem. 6</t>
  </si>
  <si>
    <t>sem. 7</t>
  </si>
  <si>
    <t>sem. 8</t>
  </si>
  <si>
    <t>hour</t>
  </si>
  <si>
    <t>sem. 2</t>
  </si>
  <si>
    <t>Credit</t>
  </si>
  <si>
    <t>Exam /Zal. z oc.</t>
  </si>
  <si>
    <t>Teaching Mehods in Higher Education/Dydaktyka szkoły wyższej</t>
  </si>
  <si>
    <t>Specialised language workshops (English) in the fields of science/Specjalistyczne warsztaty językowe (język angielski) w ramach  dziedzin nauki</t>
  </si>
  <si>
    <t>Field seminars/Seminaria dziedzinowe</t>
  </si>
  <si>
    <t>Professional practice/Praktyka zawodowa*</t>
  </si>
  <si>
    <t xml:space="preserve">Total  </t>
  </si>
  <si>
    <t xml:space="preserve"> including a choice of/ w tym do wyboru:</t>
  </si>
  <si>
    <t xml:space="preserve"> including a choice of/w tym do wyboru:</t>
  </si>
  <si>
    <t>1) doctoral student is obliged to carry out two subjects in the field/discipline in which he carries out an individual research plandoktorant zobowiązany jest do realizacji dwóch przedmiotów z zakresu dziedziny/dyscypliny w ramach której realizuje indywidulany plan badawczy</t>
  </si>
  <si>
    <t>2) doctoral student is required to carry out one subject in the field/discipline not covered by the individual research plan/ doktorant zobowiazany jest do realizacji jednego przedmiotu z zakresu dziedziny/dyscypliny nie objętego indywidulanym planem badawczym</t>
  </si>
  <si>
    <t>* doctoral student of the first year pursues a professional practice only in the form of participation in the conduct of teaching classes/ doktorant  I roku realizuje praktykę zawodową wyłącznie w formie uczestniczenia w prowadzeniu zajeć dydaktycznych</t>
  </si>
  <si>
    <t>** training for persons carrying out activities related to the use of animals for scientific or educational purposes/szkolenie dla osób wykonujących czynności związane z wykorzystaniem zwierząt do celów naukowych lub edukacyjnych</t>
  </si>
  <si>
    <t>SAFETY AND HYGIENE AT WORK/  Szkolenie z zakresu bezpieczeństwa i higieny pracy</t>
  </si>
  <si>
    <t>Animal protection training in scientific experimental and didactics /Szkolenie z zakresu ochrony zwierząt w doświadczalnictwie naukowym i dydaktyce**</t>
  </si>
  <si>
    <t>Principles of writing scientific works and preparing congressional presentations/ Zasady pisania prac naukowych i przygotowania prezentacji kongresowych</t>
  </si>
  <si>
    <t>Methods for visualising data in scientific studies/Metody wizualizacji danych w opracowaniach naukowych</t>
  </si>
  <si>
    <t>History of science/ Historia nauki</t>
  </si>
  <si>
    <t>Course A/- Agricultural sciences , natural sciencee  and medical and health sciences 1)/2)                                Przedmiot A - dziedzina nauk rolniczych, ścisłych i przyrodnicznych oraz medycznych i nauk o zdrowiu 1) / 2)</t>
  </si>
  <si>
    <t>Course B  - Engineering and technology 1)/2)       / Przedmiot B- dziedzina nauk inżynieryjno-technicznych 1)/2)</t>
  </si>
  <si>
    <t>Course C   Humanities,social sciences and Theology / Przedmiot C - dziedzina nauk humanistycznych, społecznych oraz teologicznych 1)/2)</t>
  </si>
  <si>
    <t>III.  Seminars/Seminaria</t>
  </si>
  <si>
    <t>IV.  Professional practice/ Praktyki zawodowe</t>
  </si>
  <si>
    <t xml:space="preserve"> Course/Przedmiot</t>
  </si>
  <si>
    <t>Grade</t>
  </si>
  <si>
    <t>Exam /Grade</t>
  </si>
  <si>
    <t>II.  Field education courses/ Zajęcia z grupy dziedzin/y  nauki</t>
  </si>
  <si>
    <t>I.   General education courses/Zajęcia z kształcenia ogólnego</t>
  </si>
  <si>
    <t xml:space="preserve">Doctoral school programme/ PLAN SZKOŁY DOKTORSKIEJ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</si>
</sst>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6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2" xfId="0" applyFont="1" applyBorder="1"/>
    <xf numFmtId="0" fontId="4" fillId="0" borderId="8" xfId="0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41" xfId="0" applyFont="1" applyBorder="1"/>
    <xf numFmtId="0" fontId="4" fillId="0" borderId="30" xfId="0" applyFont="1" applyBorder="1"/>
    <xf numFmtId="0" fontId="1" fillId="0" borderId="0" xfId="0" applyFont="1" applyAlignment="1">
      <alignment horizontal="center"/>
    </xf>
    <xf numFmtId="0" fontId="4" fillId="0" borderId="54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54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vertical="center" indent="15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right" vertical="center" wrapText="1"/>
    </xf>
    <xf numFmtId="0" fontId="4" fillId="2" borderId="30" xfId="0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5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right" vertical="center" wrapText="1"/>
    </xf>
    <xf numFmtId="0" fontId="4" fillId="0" borderId="58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28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3E7B0-C76E-44A8-A001-B884966289A9}">
  <sheetPr>
    <pageSetUpPr fitToPage="1"/>
  </sheetPr>
  <dimension ref="A1:Z46"/>
  <sheetViews>
    <sheetView tabSelected="1" topLeftCell="A4" zoomScale="110" zoomScaleNormal="110" workbookViewId="0">
      <pane ySplit="1" topLeftCell="A5" activePane="bottomLeft" state="frozen"/>
      <selection activeCell="C4" sqref="C4"/>
      <selection pane="bottomLeft" activeCell="A4" sqref="A4:Z4"/>
    </sheetView>
  </sheetViews>
  <sheetFormatPr defaultColWidth="9.140625" defaultRowHeight="15.75" x14ac:dyDescent="0.25"/>
  <cols>
    <col min="1" max="1" width="3.28515625" style="2" customWidth="1"/>
    <col min="2" max="2" width="107.7109375" style="2" customWidth="1"/>
    <col min="3" max="3" width="8.5703125" style="2" bestFit="1" customWidth="1"/>
    <col min="4" max="4" width="9.28515625" style="2" customWidth="1"/>
    <col min="5" max="5" width="5.5703125" style="2" bestFit="1" customWidth="1"/>
    <col min="6" max="6" width="8.5703125" style="2" bestFit="1" customWidth="1"/>
    <col min="7" max="7" width="12.28515625" style="2" customWidth="1"/>
    <col min="8" max="8" width="11" style="2" customWidth="1"/>
    <col min="9" max="9" width="10" style="2" customWidth="1"/>
    <col min="10" max="10" width="18" style="2" bestFit="1" customWidth="1"/>
    <col min="11" max="11" width="6.28515625" style="2" bestFit="1" customWidth="1"/>
    <col min="12" max="12" width="5.7109375" style="2" bestFit="1" customWidth="1"/>
    <col min="13" max="13" width="6.28515625" style="2" bestFit="1" customWidth="1"/>
    <col min="14" max="14" width="5.7109375" style="2" bestFit="1" customWidth="1"/>
    <col min="15" max="15" width="6.28515625" style="2" bestFit="1" customWidth="1"/>
    <col min="16" max="16" width="5.7109375" style="2" bestFit="1" customWidth="1"/>
    <col min="17" max="17" width="6.28515625" style="2" bestFit="1" customWidth="1"/>
    <col min="18" max="18" width="7.7109375" style="2" customWidth="1"/>
    <col min="19" max="19" width="6.28515625" style="2" bestFit="1" customWidth="1"/>
    <col min="20" max="20" width="5.7109375" style="2" bestFit="1" customWidth="1"/>
    <col min="21" max="21" width="6.28515625" style="2" bestFit="1" customWidth="1"/>
    <col min="22" max="22" width="5.7109375" style="2" bestFit="1" customWidth="1"/>
    <col min="23" max="23" width="7" style="2" customWidth="1"/>
    <col min="24" max="24" width="5.7109375" style="2" bestFit="1" customWidth="1"/>
    <col min="25" max="25" width="6.28515625" style="2" bestFit="1" customWidth="1"/>
    <col min="26" max="26" width="5.7109375" style="2" bestFit="1" customWidth="1"/>
    <col min="27" max="16384" width="9.140625" style="2"/>
  </cols>
  <sheetData>
    <row r="1" spans="1:26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5" t="s">
        <v>0</v>
      </c>
      <c r="S1" s="54"/>
      <c r="T1" s="54"/>
      <c r="U1" s="54"/>
      <c r="V1" s="54"/>
      <c r="W1" s="54" t="s">
        <v>1</v>
      </c>
      <c r="X1" s="54"/>
      <c r="Y1" s="54"/>
      <c r="Z1" s="54"/>
    </row>
    <row r="2" spans="1:26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 t="s">
        <v>2</v>
      </c>
      <c r="X2" s="54"/>
      <c r="Y2" s="54"/>
      <c r="Z2" s="54"/>
    </row>
    <row r="3" spans="1:26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 t="s">
        <v>11</v>
      </c>
      <c r="X3" s="54"/>
      <c r="Y3" s="54"/>
      <c r="Z3" s="54"/>
    </row>
    <row r="4" spans="1:26" ht="16.5" thickBot="1" x14ac:dyDescent="0.3">
      <c r="A4" s="131" t="s">
        <v>65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x14ac:dyDescent="0.25">
      <c r="A5" s="132" t="s">
        <v>3</v>
      </c>
      <c r="B5" s="135" t="s">
        <v>60</v>
      </c>
      <c r="C5" s="138" t="s">
        <v>15</v>
      </c>
      <c r="D5" s="139"/>
      <c r="E5" s="140"/>
      <c r="F5" s="138" t="s">
        <v>19</v>
      </c>
      <c r="G5" s="139"/>
      <c r="H5" s="140"/>
      <c r="I5" s="141" t="s">
        <v>22</v>
      </c>
      <c r="J5" s="141" t="s">
        <v>23</v>
      </c>
      <c r="K5" s="138" t="s">
        <v>24</v>
      </c>
      <c r="L5" s="144"/>
      <c r="M5" s="139"/>
      <c r="N5" s="140"/>
      <c r="O5" s="138" t="s">
        <v>25</v>
      </c>
      <c r="P5" s="144"/>
      <c r="Q5" s="139"/>
      <c r="R5" s="140"/>
      <c r="S5" s="145" t="s">
        <v>26</v>
      </c>
      <c r="T5" s="146"/>
      <c r="U5" s="146"/>
      <c r="V5" s="147"/>
      <c r="W5" s="150" t="s">
        <v>27</v>
      </c>
      <c r="X5" s="151"/>
      <c r="Y5" s="151"/>
      <c r="Z5" s="152"/>
    </row>
    <row r="6" spans="1:26" x14ac:dyDescent="0.25">
      <c r="A6" s="133"/>
      <c r="B6" s="136"/>
      <c r="C6" s="153" t="s">
        <v>16</v>
      </c>
      <c r="D6" s="155" t="s">
        <v>17</v>
      </c>
      <c r="E6" s="157" t="s">
        <v>18</v>
      </c>
      <c r="F6" s="153" t="s">
        <v>16</v>
      </c>
      <c r="G6" s="173" t="s">
        <v>20</v>
      </c>
      <c r="H6" s="157" t="s">
        <v>21</v>
      </c>
      <c r="I6" s="142"/>
      <c r="J6" s="142"/>
      <c r="K6" s="161" t="s">
        <v>28</v>
      </c>
      <c r="L6" s="162"/>
      <c r="M6" s="148" t="s">
        <v>36</v>
      </c>
      <c r="N6" s="149"/>
      <c r="O6" s="161" t="s">
        <v>29</v>
      </c>
      <c r="P6" s="162"/>
      <c r="Q6" s="148" t="s">
        <v>30</v>
      </c>
      <c r="R6" s="149"/>
      <c r="S6" s="161" t="s">
        <v>31</v>
      </c>
      <c r="T6" s="162"/>
      <c r="U6" s="148" t="s">
        <v>32</v>
      </c>
      <c r="V6" s="149"/>
      <c r="W6" s="161" t="s">
        <v>33</v>
      </c>
      <c r="X6" s="162"/>
      <c r="Y6" s="148" t="s">
        <v>34</v>
      </c>
      <c r="Z6" s="149"/>
    </row>
    <row r="7" spans="1:26" ht="35.25" customHeight="1" thickBot="1" x14ac:dyDescent="0.3">
      <c r="A7" s="134"/>
      <c r="B7" s="137"/>
      <c r="C7" s="154"/>
      <c r="D7" s="156"/>
      <c r="E7" s="158"/>
      <c r="F7" s="154"/>
      <c r="G7" s="174"/>
      <c r="H7" s="158"/>
      <c r="I7" s="143"/>
      <c r="J7" s="143"/>
      <c r="K7" s="56" t="s">
        <v>35</v>
      </c>
      <c r="L7" s="57" t="s">
        <v>5</v>
      </c>
      <c r="M7" s="57" t="s">
        <v>35</v>
      </c>
      <c r="N7" s="58" t="s">
        <v>5</v>
      </c>
      <c r="O7" s="59" t="s">
        <v>35</v>
      </c>
      <c r="P7" s="57" t="s">
        <v>5</v>
      </c>
      <c r="Q7" s="57" t="s">
        <v>4</v>
      </c>
      <c r="R7" s="58" t="s">
        <v>5</v>
      </c>
      <c r="S7" s="56" t="s">
        <v>35</v>
      </c>
      <c r="T7" s="57" t="s">
        <v>5</v>
      </c>
      <c r="U7" s="57" t="s">
        <v>35</v>
      </c>
      <c r="V7" s="58" t="s">
        <v>5</v>
      </c>
      <c r="W7" s="56" t="s">
        <v>35</v>
      </c>
      <c r="X7" s="57" t="s">
        <v>5</v>
      </c>
      <c r="Y7" s="57" t="s">
        <v>35</v>
      </c>
      <c r="Z7" s="58" t="s">
        <v>5</v>
      </c>
    </row>
    <row r="8" spans="1:26" ht="30" customHeight="1" thickBot="1" x14ac:dyDescent="0.3">
      <c r="A8" s="170" t="s">
        <v>64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2"/>
    </row>
    <row r="9" spans="1:26" x14ac:dyDescent="0.25">
      <c r="A9" s="42">
        <v>1</v>
      </c>
      <c r="B9" s="50" t="s">
        <v>13</v>
      </c>
      <c r="C9" s="60">
        <v>50</v>
      </c>
      <c r="D9" s="61">
        <v>45</v>
      </c>
      <c r="E9" s="62">
        <v>5</v>
      </c>
      <c r="F9" s="60">
        <f>G9+H9</f>
        <v>4.5</v>
      </c>
      <c r="G9" s="61">
        <v>2</v>
      </c>
      <c r="H9" s="62">
        <v>2.5</v>
      </c>
      <c r="I9" s="63" t="s">
        <v>6</v>
      </c>
      <c r="J9" s="64" t="s">
        <v>61</v>
      </c>
      <c r="K9" s="42"/>
      <c r="L9" s="43"/>
      <c r="M9" s="65">
        <v>45</v>
      </c>
      <c r="N9" s="66">
        <v>4.5</v>
      </c>
      <c r="O9" s="42"/>
      <c r="P9" s="43"/>
      <c r="Q9" s="65"/>
      <c r="R9" s="66"/>
      <c r="S9" s="42"/>
      <c r="T9" s="43"/>
      <c r="U9" s="65"/>
      <c r="V9" s="66"/>
      <c r="W9" s="42"/>
      <c r="X9" s="43"/>
      <c r="Y9" s="65"/>
      <c r="Z9" s="66"/>
    </row>
    <row r="10" spans="1:26" ht="31.5" x14ac:dyDescent="0.25">
      <c r="A10" s="67">
        <v>2</v>
      </c>
      <c r="B10" s="51" t="s">
        <v>14</v>
      </c>
      <c r="C10" s="68">
        <f t="shared" ref="C10:C16" si="0">SUM(D10:E10)</f>
        <v>33</v>
      </c>
      <c r="D10" s="69">
        <v>30</v>
      </c>
      <c r="E10" s="70">
        <v>3</v>
      </c>
      <c r="F10" s="68">
        <f t="shared" ref="F10:F16" si="1">G10+H10</f>
        <v>2</v>
      </c>
      <c r="G10" s="69">
        <v>1</v>
      </c>
      <c r="H10" s="71">
        <v>1</v>
      </c>
      <c r="I10" s="72" t="s">
        <v>6</v>
      </c>
      <c r="J10" s="73" t="s">
        <v>61</v>
      </c>
      <c r="K10" s="74"/>
      <c r="L10" s="75"/>
      <c r="M10" s="76">
        <v>30</v>
      </c>
      <c r="N10" s="77">
        <v>2</v>
      </c>
      <c r="O10" s="74"/>
      <c r="P10" s="75"/>
      <c r="Q10" s="76"/>
      <c r="R10" s="77"/>
      <c r="S10" s="74"/>
      <c r="T10" s="75"/>
      <c r="U10" s="76"/>
      <c r="V10" s="77"/>
      <c r="W10" s="74"/>
      <c r="X10" s="75"/>
      <c r="Y10" s="76"/>
      <c r="Z10" s="77"/>
    </row>
    <row r="11" spans="1:26" x14ac:dyDescent="0.25">
      <c r="A11" s="67">
        <v>3</v>
      </c>
      <c r="B11" s="51" t="s">
        <v>12</v>
      </c>
      <c r="C11" s="68">
        <f t="shared" si="0"/>
        <v>18</v>
      </c>
      <c r="D11" s="69">
        <v>15</v>
      </c>
      <c r="E11" s="70">
        <v>3</v>
      </c>
      <c r="F11" s="68">
        <f t="shared" si="1"/>
        <v>1</v>
      </c>
      <c r="G11" s="69">
        <v>0.5</v>
      </c>
      <c r="H11" s="71">
        <v>0.5</v>
      </c>
      <c r="I11" s="72" t="s">
        <v>6</v>
      </c>
      <c r="J11" s="73" t="s">
        <v>61</v>
      </c>
      <c r="K11" s="74">
        <v>15</v>
      </c>
      <c r="L11" s="75">
        <v>1</v>
      </c>
      <c r="M11" s="76"/>
      <c r="N11" s="77"/>
      <c r="O11" s="74"/>
      <c r="P11" s="75"/>
      <c r="Q11" s="76"/>
      <c r="R11" s="77"/>
      <c r="S11" s="74"/>
      <c r="T11" s="75"/>
      <c r="U11" s="76"/>
      <c r="V11" s="77"/>
      <c r="W11" s="74"/>
      <c r="X11" s="75"/>
      <c r="Y11" s="76"/>
      <c r="Z11" s="77"/>
    </row>
    <row r="12" spans="1:26" x14ac:dyDescent="0.25">
      <c r="A12" s="67">
        <v>4</v>
      </c>
      <c r="B12" s="51" t="s">
        <v>39</v>
      </c>
      <c r="C12" s="68">
        <f t="shared" si="0"/>
        <v>33</v>
      </c>
      <c r="D12" s="69">
        <v>30</v>
      </c>
      <c r="E12" s="70">
        <v>3</v>
      </c>
      <c r="F12" s="78">
        <f t="shared" si="1"/>
        <v>3</v>
      </c>
      <c r="G12" s="69">
        <v>1</v>
      </c>
      <c r="H12" s="71">
        <v>2</v>
      </c>
      <c r="I12" s="72" t="s">
        <v>6</v>
      </c>
      <c r="J12" s="73" t="s">
        <v>61</v>
      </c>
      <c r="K12" s="74">
        <v>30</v>
      </c>
      <c r="L12" s="75">
        <v>3</v>
      </c>
      <c r="M12" s="76"/>
      <c r="N12" s="77"/>
      <c r="O12" s="74"/>
      <c r="P12" s="75"/>
      <c r="Q12" s="76"/>
      <c r="R12" s="77"/>
      <c r="S12" s="74"/>
      <c r="T12" s="75"/>
      <c r="U12" s="76"/>
      <c r="V12" s="77"/>
      <c r="W12" s="74"/>
      <c r="X12" s="75"/>
      <c r="Y12" s="76"/>
      <c r="Z12" s="77"/>
    </row>
    <row r="13" spans="1:26" ht="32.25" thickBot="1" x14ac:dyDescent="0.3">
      <c r="A13" s="79">
        <v>5</v>
      </c>
      <c r="B13" s="52" t="s">
        <v>40</v>
      </c>
      <c r="C13" s="44">
        <f t="shared" si="0"/>
        <v>18</v>
      </c>
      <c r="D13" s="45">
        <v>15</v>
      </c>
      <c r="E13" s="46">
        <v>3</v>
      </c>
      <c r="F13" s="44">
        <f t="shared" si="1"/>
        <v>1</v>
      </c>
      <c r="G13" s="45">
        <v>0.5</v>
      </c>
      <c r="H13" s="46">
        <v>0.5</v>
      </c>
      <c r="I13" s="80" t="s">
        <v>6</v>
      </c>
      <c r="J13" s="81" t="s">
        <v>61</v>
      </c>
      <c r="K13" s="79">
        <v>15</v>
      </c>
      <c r="L13" s="82">
        <v>1</v>
      </c>
      <c r="M13" s="83"/>
      <c r="N13" s="84"/>
      <c r="O13" s="79"/>
      <c r="P13" s="82"/>
      <c r="Q13" s="83"/>
      <c r="R13" s="84"/>
      <c r="S13" s="79"/>
      <c r="T13" s="82"/>
      <c r="U13" s="83"/>
      <c r="V13" s="84"/>
      <c r="W13" s="79"/>
      <c r="X13" s="82"/>
      <c r="Y13" s="83"/>
      <c r="Z13" s="84"/>
    </row>
    <row r="14" spans="1:26" ht="32.25" thickBot="1" x14ac:dyDescent="0.3">
      <c r="A14" s="85">
        <v>6</v>
      </c>
      <c r="B14" s="53" t="s">
        <v>52</v>
      </c>
      <c r="C14" s="48">
        <f t="shared" si="0"/>
        <v>18</v>
      </c>
      <c r="D14" s="47">
        <v>15</v>
      </c>
      <c r="E14" s="49">
        <v>3</v>
      </c>
      <c r="F14" s="48">
        <f t="shared" si="1"/>
        <v>1</v>
      </c>
      <c r="G14" s="86">
        <v>0.5</v>
      </c>
      <c r="H14" s="49">
        <v>0.5</v>
      </c>
      <c r="I14" s="87" t="s">
        <v>6</v>
      </c>
      <c r="J14" s="81" t="s">
        <v>37</v>
      </c>
      <c r="K14" s="85">
        <v>15</v>
      </c>
      <c r="L14" s="88">
        <v>1</v>
      </c>
      <c r="M14" s="89"/>
      <c r="N14" s="90"/>
      <c r="O14" s="85"/>
      <c r="P14" s="88"/>
      <c r="Q14" s="89"/>
      <c r="R14" s="90"/>
      <c r="S14" s="85"/>
      <c r="T14" s="88"/>
      <c r="U14" s="89"/>
      <c r="V14" s="90"/>
      <c r="W14" s="85"/>
      <c r="X14" s="88"/>
      <c r="Y14" s="89"/>
      <c r="Z14" s="90"/>
    </row>
    <row r="15" spans="1:26" ht="16.5" thickBot="1" x14ac:dyDescent="0.3">
      <c r="A15" s="91">
        <v>7</v>
      </c>
      <c r="B15" s="35" t="s">
        <v>53</v>
      </c>
      <c r="C15" s="92">
        <f t="shared" si="0"/>
        <v>18</v>
      </c>
      <c r="D15" s="3">
        <v>15</v>
      </c>
      <c r="E15" s="93">
        <v>3</v>
      </c>
      <c r="F15" s="92">
        <f t="shared" si="1"/>
        <v>1</v>
      </c>
      <c r="G15" s="94">
        <v>0.5</v>
      </c>
      <c r="H15" s="93">
        <v>0.5</v>
      </c>
      <c r="I15" s="95" t="s">
        <v>6</v>
      </c>
      <c r="J15" s="96" t="s">
        <v>37</v>
      </c>
      <c r="K15" s="91">
        <v>15</v>
      </c>
      <c r="L15" s="97">
        <v>1</v>
      </c>
      <c r="M15" s="98"/>
      <c r="N15" s="99"/>
      <c r="O15" s="37"/>
      <c r="P15" s="100"/>
      <c r="Q15" s="101"/>
      <c r="R15" s="102"/>
      <c r="S15" s="37"/>
      <c r="T15" s="100"/>
      <c r="U15" s="101"/>
      <c r="V15" s="102"/>
      <c r="W15" s="37"/>
      <c r="X15" s="100"/>
      <c r="Y15" s="101"/>
      <c r="Z15" s="102"/>
    </row>
    <row r="16" spans="1:26" ht="16.5" thickBot="1" x14ac:dyDescent="0.3">
      <c r="A16" s="91">
        <v>8</v>
      </c>
      <c r="B16" s="35" t="s">
        <v>54</v>
      </c>
      <c r="C16" s="92">
        <f t="shared" si="0"/>
        <v>18</v>
      </c>
      <c r="D16" s="3">
        <v>15</v>
      </c>
      <c r="E16" s="93">
        <v>3</v>
      </c>
      <c r="F16" s="92">
        <f t="shared" si="1"/>
        <v>1</v>
      </c>
      <c r="G16" s="94">
        <v>0.5</v>
      </c>
      <c r="H16" s="93">
        <v>0.5</v>
      </c>
      <c r="I16" s="95" t="s">
        <v>6</v>
      </c>
      <c r="J16" s="96" t="s">
        <v>37</v>
      </c>
      <c r="K16" s="91"/>
      <c r="L16" s="97"/>
      <c r="M16" s="98">
        <v>15</v>
      </c>
      <c r="N16" s="99">
        <v>1</v>
      </c>
      <c r="O16" s="37"/>
      <c r="P16" s="100"/>
      <c r="Q16" s="101"/>
      <c r="R16" s="102"/>
      <c r="S16" s="37"/>
      <c r="T16" s="100"/>
      <c r="U16" s="101"/>
      <c r="V16" s="102"/>
      <c r="W16" s="37"/>
      <c r="X16" s="100"/>
      <c r="Y16" s="101"/>
      <c r="Z16" s="102"/>
    </row>
    <row r="17" spans="1:26" ht="16.5" thickBot="1" x14ac:dyDescent="0.3">
      <c r="A17" s="163" t="s">
        <v>16</v>
      </c>
      <c r="B17" s="164"/>
      <c r="C17" s="103">
        <f t="shared" ref="C17:H17" si="2">SUM(C9:C16)</f>
        <v>206</v>
      </c>
      <c r="D17" s="104">
        <f t="shared" si="2"/>
        <v>180</v>
      </c>
      <c r="E17" s="105">
        <f t="shared" si="2"/>
        <v>26</v>
      </c>
      <c r="F17" s="103">
        <f t="shared" si="2"/>
        <v>14.5</v>
      </c>
      <c r="G17" s="106">
        <f t="shared" si="2"/>
        <v>6.5</v>
      </c>
      <c r="H17" s="105">
        <f t="shared" si="2"/>
        <v>8</v>
      </c>
      <c r="I17" s="107" t="s">
        <v>7</v>
      </c>
      <c r="J17" s="107" t="s">
        <v>7</v>
      </c>
      <c r="K17" s="108">
        <f>SUM(K9:K16)</f>
        <v>90</v>
      </c>
      <c r="L17" s="109">
        <f>SUM(L9:L16)</f>
        <v>7</v>
      </c>
      <c r="M17" s="110">
        <f>SUM(M9:M16)</f>
        <v>90</v>
      </c>
      <c r="N17" s="111">
        <f>SUM(N9:N16)</f>
        <v>7.5</v>
      </c>
      <c r="O17" s="108">
        <f t="shared" ref="O17:Z17" si="3">SUM(O9:O13)</f>
        <v>0</v>
      </c>
      <c r="P17" s="109">
        <f t="shared" si="3"/>
        <v>0</v>
      </c>
      <c r="Q17" s="110">
        <f t="shared" si="3"/>
        <v>0</v>
      </c>
      <c r="R17" s="111">
        <f t="shared" si="3"/>
        <v>0</v>
      </c>
      <c r="S17" s="108">
        <f t="shared" si="3"/>
        <v>0</v>
      </c>
      <c r="T17" s="109">
        <f t="shared" si="3"/>
        <v>0</v>
      </c>
      <c r="U17" s="110">
        <f t="shared" si="3"/>
        <v>0</v>
      </c>
      <c r="V17" s="111">
        <f t="shared" si="3"/>
        <v>0</v>
      </c>
      <c r="W17" s="108">
        <f t="shared" si="3"/>
        <v>0</v>
      </c>
      <c r="X17" s="109">
        <f t="shared" si="3"/>
        <v>0</v>
      </c>
      <c r="Y17" s="110">
        <f t="shared" si="3"/>
        <v>0</v>
      </c>
      <c r="Z17" s="111">
        <f t="shared" si="3"/>
        <v>0</v>
      </c>
    </row>
    <row r="18" spans="1:26" ht="30" customHeight="1" thickBot="1" x14ac:dyDescent="0.3">
      <c r="A18" s="165" t="s">
        <v>63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</row>
    <row r="19" spans="1:26" ht="31.5" x14ac:dyDescent="0.25">
      <c r="A19" s="42">
        <v>1</v>
      </c>
      <c r="B19" s="112" t="s">
        <v>55</v>
      </c>
      <c r="C19" s="60">
        <f>D19+E19</f>
        <v>25</v>
      </c>
      <c r="D19" s="61">
        <v>20</v>
      </c>
      <c r="E19" s="62">
        <v>5</v>
      </c>
      <c r="F19" s="60">
        <f t="shared" ref="F19:F22" si="4">G19+H19</f>
        <v>1.5</v>
      </c>
      <c r="G19" s="61">
        <v>1</v>
      </c>
      <c r="H19" s="62">
        <v>0.5</v>
      </c>
      <c r="I19" s="63" t="s">
        <v>6</v>
      </c>
      <c r="J19" s="64" t="s">
        <v>62</v>
      </c>
      <c r="K19" s="42"/>
      <c r="L19" s="43"/>
      <c r="M19" s="65"/>
      <c r="N19" s="66"/>
      <c r="O19" s="42">
        <v>20</v>
      </c>
      <c r="P19" s="43">
        <v>1.5</v>
      </c>
      <c r="Q19" s="65"/>
      <c r="R19" s="66"/>
      <c r="S19" s="42"/>
      <c r="T19" s="43"/>
      <c r="U19" s="65"/>
      <c r="V19" s="66"/>
      <c r="W19" s="42"/>
      <c r="X19" s="43"/>
      <c r="Y19" s="65"/>
      <c r="Z19" s="66"/>
    </row>
    <row r="20" spans="1:26" ht="24" customHeight="1" x14ac:dyDescent="0.25">
      <c r="A20" s="67">
        <v>2</v>
      </c>
      <c r="B20" s="113" t="s">
        <v>56</v>
      </c>
      <c r="C20" s="68">
        <f t="shared" ref="C20:C21" si="5">D20+E20</f>
        <v>25</v>
      </c>
      <c r="D20" s="114">
        <v>20</v>
      </c>
      <c r="E20" s="71">
        <v>5</v>
      </c>
      <c r="F20" s="68">
        <f t="shared" si="4"/>
        <v>1.5</v>
      </c>
      <c r="G20" s="114">
        <v>1</v>
      </c>
      <c r="H20" s="71">
        <v>0.5</v>
      </c>
      <c r="I20" s="115" t="s">
        <v>6</v>
      </c>
      <c r="J20" s="73" t="s">
        <v>62</v>
      </c>
      <c r="K20" s="67"/>
      <c r="L20" s="116"/>
      <c r="M20" s="117"/>
      <c r="N20" s="118"/>
      <c r="O20" s="67">
        <v>20</v>
      </c>
      <c r="P20" s="116">
        <v>1.5</v>
      </c>
      <c r="Q20" s="117"/>
      <c r="R20" s="118"/>
      <c r="S20" s="67"/>
      <c r="T20" s="116"/>
      <c r="U20" s="117"/>
      <c r="V20" s="118"/>
      <c r="W20" s="67"/>
      <c r="X20" s="116"/>
      <c r="Y20" s="117"/>
      <c r="Z20" s="118"/>
    </row>
    <row r="21" spans="1:26" ht="32.25" thickBot="1" x14ac:dyDescent="0.3">
      <c r="A21" s="79">
        <v>3</v>
      </c>
      <c r="B21" s="119" t="s">
        <v>57</v>
      </c>
      <c r="C21" s="44">
        <f t="shared" si="5"/>
        <v>25</v>
      </c>
      <c r="D21" s="45">
        <v>20</v>
      </c>
      <c r="E21" s="46">
        <v>5</v>
      </c>
      <c r="F21" s="44">
        <f t="shared" si="4"/>
        <v>1.5</v>
      </c>
      <c r="G21" s="45">
        <v>1</v>
      </c>
      <c r="H21" s="46">
        <v>0.5</v>
      </c>
      <c r="I21" s="80" t="s">
        <v>6</v>
      </c>
      <c r="J21" s="81" t="s">
        <v>62</v>
      </c>
      <c r="K21" s="79"/>
      <c r="L21" s="82"/>
      <c r="M21" s="83"/>
      <c r="N21" s="84"/>
      <c r="O21" s="79">
        <v>20</v>
      </c>
      <c r="P21" s="82">
        <v>1.5</v>
      </c>
      <c r="Q21" s="83"/>
      <c r="R21" s="84"/>
      <c r="S21" s="79"/>
      <c r="T21" s="82"/>
      <c r="U21" s="83"/>
      <c r="V21" s="84"/>
      <c r="W21" s="79"/>
      <c r="X21" s="82"/>
      <c r="Y21" s="83"/>
      <c r="Z21" s="84"/>
    </row>
    <row r="22" spans="1:26" x14ac:dyDescent="0.25">
      <c r="A22" s="168" t="s">
        <v>43</v>
      </c>
      <c r="B22" s="169"/>
      <c r="C22" s="120">
        <f>SUM(C19:C21)</f>
        <v>75</v>
      </c>
      <c r="D22" s="121">
        <f>SUM(D19:D21)</f>
        <v>60</v>
      </c>
      <c r="E22" s="122">
        <f>SUM(E19:E21)</f>
        <v>15</v>
      </c>
      <c r="F22" s="120">
        <f t="shared" si="4"/>
        <v>4.5</v>
      </c>
      <c r="G22" s="123">
        <f>SUM(G19:G21)</f>
        <v>3</v>
      </c>
      <c r="H22" s="62">
        <f>SUM(H19:H21)</f>
        <v>1.5</v>
      </c>
      <c r="I22" s="124" t="s">
        <v>7</v>
      </c>
      <c r="J22" s="124" t="s">
        <v>7</v>
      </c>
      <c r="K22" s="120">
        <f t="shared" ref="K22:Z22" si="6">SUM(K19:K21)</f>
        <v>0</v>
      </c>
      <c r="L22" s="121">
        <f t="shared" si="6"/>
        <v>0</v>
      </c>
      <c r="M22" s="121">
        <f t="shared" si="6"/>
        <v>0</v>
      </c>
      <c r="N22" s="122">
        <f t="shared" si="6"/>
        <v>0</v>
      </c>
      <c r="O22" s="120">
        <f t="shared" si="6"/>
        <v>60</v>
      </c>
      <c r="P22" s="121">
        <f t="shared" si="6"/>
        <v>4.5</v>
      </c>
      <c r="Q22" s="121">
        <f t="shared" si="6"/>
        <v>0</v>
      </c>
      <c r="R22" s="122">
        <f t="shared" si="6"/>
        <v>0</v>
      </c>
      <c r="S22" s="120">
        <f t="shared" si="6"/>
        <v>0</v>
      </c>
      <c r="T22" s="121">
        <f t="shared" si="6"/>
        <v>0</v>
      </c>
      <c r="U22" s="121">
        <f t="shared" si="6"/>
        <v>0</v>
      </c>
      <c r="V22" s="122">
        <f t="shared" si="6"/>
        <v>0</v>
      </c>
      <c r="W22" s="120">
        <f t="shared" si="6"/>
        <v>0</v>
      </c>
      <c r="X22" s="121">
        <f t="shared" si="6"/>
        <v>0</v>
      </c>
      <c r="Y22" s="121">
        <f t="shared" si="6"/>
        <v>0</v>
      </c>
      <c r="Z22" s="122">
        <f t="shared" si="6"/>
        <v>0</v>
      </c>
    </row>
    <row r="23" spans="1:26" ht="16.5" thickBot="1" x14ac:dyDescent="0.3">
      <c r="A23" s="159" t="s">
        <v>44</v>
      </c>
      <c r="B23" s="160"/>
      <c r="C23" s="125">
        <f>E23+D23</f>
        <v>25</v>
      </c>
      <c r="D23" s="45">
        <v>20</v>
      </c>
      <c r="E23" s="126">
        <v>5</v>
      </c>
      <c r="F23" s="44">
        <f>G23+H23</f>
        <v>1.5</v>
      </c>
      <c r="G23" s="45">
        <v>1</v>
      </c>
      <c r="H23" s="46">
        <v>0.5</v>
      </c>
      <c r="I23" s="80" t="s">
        <v>7</v>
      </c>
      <c r="J23" s="80" t="s">
        <v>7</v>
      </c>
      <c r="K23" s="44"/>
      <c r="L23" s="45"/>
      <c r="M23" s="45"/>
      <c r="N23" s="46"/>
      <c r="O23" s="44">
        <v>20</v>
      </c>
      <c r="P23" s="127">
        <v>1.5</v>
      </c>
      <c r="Q23" s="45"/>
      <c r="R23" s="46"/>
      <c r="S23" s="44"/>
      <c r="T23" s="45"/>
      <c r="U23" s="45"/>
      <c r="V23" s="46"/>
      <c r="W23" s="44"/>
      <c r="X23" s="45"/>
      <c r="Y23" s="45"/>
      <c r="Z23" s="46"/>
    </row>
    <row r="24" spans="1:26" ht="30" customHeight="1" thickBot="1" x14ac:dyDescent="0.3">
      <c r="A24" s="170" t="s">
        <v>58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2"/>
    </row>
    <row r="25" spans="1:26" x14ac:dyDescent="0.25">
      <c r="A25" s="128">
        <v>1</v>
      </c>
      <c r="B25" s="129" t="s">
        <v>41</v>
      </c>
      <c r="C25" s="120">
        <f t="shared" ref="C25" si="7">D25+E25</f>
        <v>68</v>
      </c>
      <c r="D25" s="121">
        <v>60</v>
      </c>
      <c r="E25" s="122">
        <v>8</v>
      </c>
      <c r="F25" s="120">
        <f>H25+G25</f>
        <v>4</v>
      </c>
      <c r="G25" s="61">
        <v>2</v>
      </c>
      <c r="H25" s="122">
        <v>2</v>
      </c>
      <c r="I25" s="124" t="s">
        <v>6</v>
      </c>
      <c r="J25" s="41" t="s">
        <v>61</v>
      </c>
      <c r="K25" s="42"/>
      <c r="L25" s="130"/>
      <c r="M25" s="65">
        <v>15</v>
      </c>
      <c r="N25" s="66">
        <v>1</v>
      </c>
      <c r="O25" s="42"/>
      <c r="P25" s="43"/>
      <c r="Q25" s="65">
        <v>15</v>
      </c>
      <c r="R25" s="66">
        <v>1</v>
      </c>
      <c r="S25" s="42"/>
      <c r="T25" s="43"/>
      <c r="U25" s="65">
        <v>15</v>
      </c>
      <c r="V25" s="66">
        <v>1</v>
      </c>
      <c r="W25" s="42">
        <v>15</v>
      </c>
      <c r="X25" s="43">
        <v>1</v>
      </c>
      <c r="Y25" s="65"/>
      <c r="Z25" s="66"/>
    </row>
    <row r="26" spans="1:26" ht="16.5" thickBot="1" x14ac:dyDescent="0.3">
      <c r="A26" s="159" t="s">
        <v>16</v>
      </c>
      <c r="B26" s="160"/>
      <c r="C26" s="44">
        <f t="shared" ref="C26:H26" si="8">SUM(C25:C25)</f>
        <v>68</v>
      </c>
      <c r="D26" s="45">
        <f t="shared" si="8"/>
        <v>60</v>
      </c>
      <c r="E26" s="46">
        <f t="shared" si="8"/>
        <v>8</v>
      </c>
      <c r="F26" s="44">
        <f t="shared" si="8"/>
        <v>4</v>
      </c>
      <c r="G26" s="47">
        <f t="shared" si="8"/>
        <v>2</v>
      </c>
      <c r="H26" s="46">
        <f t="shared" si="8"/>
        <v>2</v>
      </c>
      <c r="I26" s="80" t="s">
        <v>7</v>
      </c>
      <c r="J26" s="80" t="s">
        <v>7</v>
      </c>
      <c r="K26" s="48">
        <f t="shared" ref="K26:P26" si="9">SUM(K25:K25)</f>
        <v>0</v>
      </c>
      <c r="L26" s="45">
        <f t="shared" si="9"/>
        <v>0</v>
      </c>
      <c r="M26" s="47">
        <v>15</v>
      </c>
      <c r="N26" s="49">
        <v>1</v>
      </c>
      <c r="O26" s="48">
        <f t="shared" si="9"/>
        <v>0</v>
      </c>
      <c r="P26" s="47">
        <f t="shared" si="9"/>
        <v>0</v>
      </c>
      <c r="Q26" s="47">
        <v>15</v>
      </c>
      <c r="R26" s="49">
        <v>1</v>
      </c>
      <c r="S26" s="48">
        <f t="shared" ref="S26:W26" si="10">SUM(S25:S25)</f>
        <v>0</v>
      </c>
      <c r="T26" s="47">
        <f t="shared" si="10"/>
        <v>0</v>
      </c>
      <c r="U26" s="47">
        <v>15</v>
      </c>
      <c r="V26" s="49">
        <v>1</v>
      </c>
      <c r="W26" s="48">
        <f t="shared" si="10"/>
        <v>15</v>
      </c>
      <c r="X26" s="47">
        <v>1</v>
      </c>
      <c r="Y26" s="47"/>
      <c r="Z26" s="49"/>
    </row>
    <row r="27" spans="1:26" ht="30" customHeight="1" thickBot="1" x14ac:dyDescent="0.3">
      <c r="A27" s="170" t="s">
        <v>59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2"/>
    </row>
    <row r="28" spans="1:26" x14ac:dyDescent="0.25">
      <c r="A28" s="175">
        <v>1</v>
      </c>
      <c r="B28" s="178" t="s">
        <v>42</v>
      </c>
      <c r="C28" s="181">
        <f>D28+E28</f>
        <v>150</v>
      </c>
      <c r="D28" s="184">
        <v>0</v>
      </c>
      <c r="E28" s="187">
        <v>150</v>
      </c>
      <c r="F28" s="181">
        <v>10</v>
      </c>
      <c r="G28" s="184">
        <v>0</v>
      </c>
      <c r="H28" s="187">
        <v>10</v>
      </c>
      <c r="I28" s="190" t="s">
        <v>6</v>
      </c>
      <c r="J28" s="207" t="s">
        <v>61</v>
      </c>
      <c r="K28" s="210" t="s">
        <v>24</v>
      </c>
      <c r="L28" s="211"/>
      <c r="M28" s="211"/>
      <c r="N28" s="212"/>
      <c r="O28" s="210" t="s">
        <v>25</v>
      </c>
      <c r="P28" s="211"/>
      <c r="Q28" s="211"/>
      <c r="R28" s="212"/>
      <c r="S28" s="210" t="s">
        <v>26</v>
      </c>
      <c r="T28" s="211"/>
      <c r="U28" s="211"/>
      <c r="V28" s="212"/>
      <c r="W28" s="210" t="s">
        <v>27</v>
      </c>
      <c r="X28" s="211"/>
      <c r="Y28" s="211"/>
      <c r="Z28" s="213"/>
    </row>
    <row r="29" spans="1:26" x14ac:dyDescent="0.25">
      <c r="A29" s="176"/>
      <c r="B29" s="179"/>
      <c r="C29" s="182"/>
      <c r="D29" s="185"/>
      <c r="E29" s="188"/>
      <c r="F29" s="182"/>
      <c r="G29" s="185"/>
      <c r="H29" s="188"/>
      <c r="I29" s="191"/>
      <c r="J29" s="208"/>
      <c r="K29" s="195" t="s">
        <v>35</v>
      </c>
      <c r="L29" s="193"/>
      <c r="M29" s="193" t="s">
        <v>5</v>
      </c>
      <c r="N29" s="194"/>
      <c r="O29" s="195" t="s">
        <v>35</v>
      </c>
      <c r="P29" s="193"/>
      <c r="Q29" s="193" t="s">
        <v>5</v>
      </c>
      <c r="R29" s="194"/>
      <c r="S29" s="195" t="s">
        <v>35</v>
      </c>
      <c r="T29" s="193"/>
      <c r="U29" s="193" t="s">
        <v>5</v>
      </c>
      <c r="V29" s="194"/>
      <c r="W29" s="195" t="s">
        <v>35</v>
      </c>
      <c r="X29" s="193"/>
      <c r="Y29" s="193" t="s">
        <v>5</v>
      </c>
      <c r="Z29" s="196"/>
    </row>
    <row r="30" spans="1:26" ht="16.5" thickBot="1" x14ac:dyDescent="0.3">
      <c r="A30" s="177"/>
      <c r="B30" s="180"/>
      <c r="C30" s="183"/>
      <c r="D30" s="186"/>
      <c r="E30" s="189"/>
      <c r="F30" s="183"/>
      <c r="G30" s="186"/>
      <c r="H30" s="189"/>
      <c r="I30" s="192"/>
      <c r="J30" s="209"/>
      <c r="K30" s="197">
        <v>30</v>
      </c>
      <c r="L30" s="198"/>
      <c r="M30" s="198">
        <v>2</v>
      </c>
      <c r="N30" s="199"/>
      <c r="O30" s="197">
        <v>60</v>
      </c>
      <c r="P30" s="198"/>
      <c r="Q30" s="198">
        <v>4</v>
      </c>
      <c r="R30" s="199"/>
      <c r="S30" s="197">
        <v>60</v>
      </c>
      <c r="T30" s="198"/>
      <c r="U30" s="198">
        <v>4</v>
      </c>
      <c r="V30" s="199"/>
      <c r="W30" s="197"/>
      <c r="X30" s="198"/>
      <c r="Y30" s="198"/>
      <c r="Z30" s="200"/>
    </row>
    <row r="31" spans="1:26" x14ac:dyDescent="0.25">
      <c r="A31" s="201" t="s">
        <v>16</v>
      </c>
      <c r="B31" s="202"/>
      <c r="C31" s="5">
        <f>C17+C22+C26+C28</f>
        <v>499</v>
      </c>
      <c r="D31" s="6">
        <f>D17+D22+D26</f>
        <v>300</v>
      </c>
      <c r="E31" s="7">
        <f>E17+E22+E26+E28</f>
        <v>199</v>
      </c>
      <c r="F31" s="8">
        <f>F17+F22+F26+F28</f>
        <v>33</v>
      </c>
      <c r="G31" s="9">
        <f>G17+G22+G26+G28</f>
        <v>11.5</v>
      </c>
      <c r="H31" s="7">
        <f>H17+H22+H26+H28</f>
        <v>21.5</v>
      </c>
      <c r="I31" s="10" t="s">
        <v>8</v>
      </c>
      <c r="J31" s="10" t="s">
        <v>8</v>
      </c>
      <c r="K31" s="203">
        <f>K17+M17+M22+M26+K30</f>
        <v>225</v>
      </c>
      <c r="L31" s="204"/>
      <c r="M31" s="205">
        <f>+L17+N17+L22+N22+L25+N25+M30</f>
        <v>17.5</v>
      </c>
      <c r="N31" s="206"/>
      <c r="O31" s="203">
        <f>O17+Q17+O22+Q22+O26+Q26+O30</f>
        <v>135</v>
      </c>
      <c r="P31" s="204"/>
      <c r="Q31" s="205">
        <f>P17+R17+P22+R22+P26+R26+Q30</f>
        <v>9.5</v>
      </c>
      <c r="R31" s="206"/>
      <c r="S31" s="203">
        <f>S17+U17+S22+U22+S26+U26+S30</f>
        <v>75</v>
      </c>
      <c r="T31" s="204"/>
      <c r="U31" s="205">
        <f>T17+V17+T22+V22+T26+V26+U30</f>
        <v>5</v>
      </c>
      <c r="V31" s="206"/>
      <c r="W31" s="203">
        <f>W17+Y17+W22+Y22+W26+Y26+W30</f>
        <v>15</v>
      </c>
      <c r="X31" s="204"/>
      <c r="Y31" s="205">
        <f>X17+Z17+X22+Z22+X26+Z26+Y30</f>
        <v>1</v>
      </c>
      <c r="Z31" s="206"/>
    </row>
    <row r="32" spans="1:26" ht="16.5" thickBot="1" x14ac:dyDescent="0.3">
      <c r="A32" s="220" t="s">
        <v>45</v>
      </c>
      <c r="B32" s="221"/>
      <c r="C32" s="11">
        <f t="shared" ref="C32:H32" si="11">C23</f>
        <v>25</v>
      </c>
      <c r="D32" s="12">
        <f t="shared" si="11"/>
        <v>20</v>
      </c>
      <c r="E32" s="13">
        <f t="shared" si="11"/>
        <v>5</v>
      </c>
      <c r="F32" s="11">
        <f t="shared" si="11"/>
        <v>1.5</v>
      </c>
      <c r="G32" s="12">
        <f t="shared" si="11"/>
        <v>1</v>
      </c>
      <c r="H32" s="13">
        <f t="shared" si="11"/>
        <v>0.5</v>
      </c>
      <c r="I32" s="14" t="s">
        <v>10</v>
      </c>
      <c r="J32" s="14" t="s">
        <v>38</v>
      </c>
      <c r="K32" s="216">
        <v>0</v>
      </c>
      <c r="L32" s="217"/>
      <c r="M32" s="214">
        <v>0</v>
      </c>
      <c r="N32" s="215"/>
      <c r="O32" s="216">
        <f>O23</f>
        <v>20</v>
      </c>
      <c r="P32" s="217"/>
      <c r="Q32" s="214">
        <f>P23</f>
        <v>1.5</v>
      </c>
      <c r="R32" s="215"/>
      <c r="S32" s="216">
        <v>0</v>
      </c>
      <c r="T32" s="217"/>
      <c r="U32" s="214">
        <v>0</v>
      </c>
      <c r="V32" s="215"/>
      <c r="W32" s="216">
        <v>0</v>
      </c>
      <c r="X32" s="217"/>
      <c r="Y32" s="214">
        <v>0</v>
      </c>
      <c r="Z32" s="215"/>
    </row>
    <row r="33" spans="1:26" ht="30" customHeight="1" thickBot="1" x14ac:dyDescent="0.3">
      <c r="A33" s="15" t="s">
        <v>9</v>
      </c>
      <c r="B33" s="16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9"/>
    </row>
    <row r="34" spans="1:26" x14ac:dyDescent="0.25">
      <c r="A34" s="17">
        <v>1</v>
      </c>
      <c r="B34" s="18" t="s">
        <v>50</v>
      </c>
      <c r="C34" s="19">
        <v>4</v>
      </c>
      <c r="D34" s="38">
        <v>4</v>
      </c>
      <c r="E34" s="20">
        <v>0</v>
      </c>
      <c r="F34" s="19" t="s">
        <v>7</v>
      </c>
      <c r="G34" s="38" t="s">
        <v>7</v>
      </c>
      <c r="H34" s="39" t="s">
        <v>7</v>
      </c>
      <c r="I34" s="10" t="s">
        <v>6</v>
      </c>
      <c r="J34" s="10" t="s">
        <v>37</v>
      </c>
      <c r="K34" s="21">
        <v>4</v>
      </c>
      <c r="L34" s="40" t="s">
        <v>7</v>
      </c>
      <c r="M34" s="22"/>
      <c r="N34" s="23"/>
      <c r="O34" s="24"/>
      <c r="P34" s="22"/>
      <c r="Q34" s="22"/>
      <c r="R34" s="23"/>
      <c r="S34" s="24"/>
      <c r="T34" s="22"/>
      <c r="U34" s="22"/>
      <c r="V34" s="23"/>
      <c r="W34" s="25"/>
      <c r="X34" s="26"/>
      <c r="Y34" s="22"/>
      <c r="Z34" s="23"/>
    </row>
    <row r="35" spans="1:26" ht="32.25" thickBot="1" x14ac:dyDescent="0.3">
      <c r="A35" s="27">
        <v>2</v>
      </c>
      <c r="B35" s="28" t="s">
        <v>51</v>
      </c>
      <c r="C35" s="29">
        <v>27</v>
      </c>
      <c r="D35" s="4">
        <v>27</v>
      </c>
      <c r="E35" s="30">
        <v>0</v>
      </c>
      <c r="F35" s="29" t="s">
        <v>7</v>
      </c>
      <c r="G35" s="4" t="s">
        <v>7</v>
      </c>
      <c r="H35" s="30" t="s">
        <v>7</v>
      </c>
      <c r="I35" s="14" t="s">
        <v>10</v>
      </c>
      <c r="J35" s="14" t="s">
        <v>37</v>
      </c>
      <c r="K35" s="29"/>
      <c r="L35" s="4"/>
      <c r="M35" s="4">
        <v>27</v>
      </c>
      <c r="N35" s="30" t="s">
        <v>7</v>
      </c>
      <c r="O35" s="31"/>
      <c r="P35" s="32"/>
      <c r="Q35" s="32"/>
      <c r="R35" s="33"/>
      <c r="S35" s="31"/>
      <c r="T35" s="32"/>
      <c r="U35" s="32"/>
      <c r="V35" s="33"/>
      <c r="W35" s="31"/>
      <c r="X35" s="32"/>
      <c r="Y35" s="32"/>
      <c r="Z35" s="33"/>
    </row>
    <row r="36" spans="1:26" x14ac:dyDescent="0.25">
      <c r="A36" s="1"/>
      <c r="B36" s="1"/>
      <c r="C36" s="3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 t="s">
        <v>46</v>
      </c>
      <c r="B37" s="1"/>
      <c r="C37" s="3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 t="s">
        <v>47</v>
      </c>
      <c r="B38" s="1"/>
      <c r="C38" s="3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 t="s">
        <v>48</v>
      </c>
      <c r="B40" s="1"/>
      <c r="C40" s="1"/>
      <c r="D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 t="s">
        <v>49</v>
      </c>
      <c r="B41" s="1"/>
      <c r="C41" s="1"/>
      <c r="D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5" spans="1:26" x14ac:dyDescent="0.25">
      <c r="B45" s="36"/>
    </row>
    <row r="46" spans="1:26" x14ac:dyDescent="0.25">
      <c r="B46" s="36"/>
    </row>
  </sheetData>
  <mergeCells count="82">
    <mergeCell ref="U32:V32"/>
    <mergeCell ref="W32:X32"/>
    <mergeCell ref="Y32:Z32"/>
    <mergeCell ref="C33:Z33"/>
    <mergeCell ref="A32:B32"/>
    <mergeCell ref="K32:L32"/>
    <mergeCell ref="M32:N32"/>
    <mergeCell ref="O32:P32"/>
    <mergeCell ref="Q32:R32"/>
    <mergeCell ref="S32:T32"/>
    <mergeCell ref="Y30:Z30"/>
    <mergeCell ref="A31:B31"/>
    <mergeCell ref="K31:L31"/>
    <mergeCell ref="M31:N31"/>
    <mergeCell ref="O31:P31"/>
    <mergeCell ref="Q31:R31"/>
    <mergeCell ref="S31:T31"/>
    <mergeCell ref="U31:V31"/>
    <mergeCell ref="W31:X31"/>
    <mergeCell ref="Y31:Z31"/>
    <mergeCell ref="J28:J30"/>
    <mergeCell ref="K28:N28"/>
    <mergeCell ref="O28:R28"/>
    <mergeCell ref="S28:V28"/>
    <mergeCell ref="W28:Z28"/>
    <mergeCell ref="Q30:R30"/>
    <mergeCell ref="S30:T30"/>
    <mergeCell ref="U30:V30"/>
    <mergeCell ref="W30:X30"/>
    <mergeCell ref="K29:L29"/>
    <mergeCell ref="M29:N29"/>
    <mergeCell ref="O29:P29"/>
    <mergeCell ref="Q29:R29"/>
    <mergeCell ref="S29:T29"/>
    <mergeCell ref="A27:Z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U29:V29"/>
    <mergeCell ref="W29:X29"/>
    <mergeCell ref="Y29:Z29"/>
    <mergeCell ref="K30:L30"/>
    <mergeCell ref="M30:N30"/>
    <mergeCell ref="O30:P30"/>
    <mergeCell ref="A26:B26"/>
    <mergeCell ref="Q6:R6"/>
    <mergeCell ref="S6:T6"/>
    <mergeCell ref="U6:V6"/>
    <mergeCell ref="W6:X6"/>
    <mergeCell ref="A17:B17"/>
    <mergeCell ref="A18:Z18"/>
    <mergeCell ref="A22:B22"/>
    <mergeCell ref="A23:B23"/>
    <mergeCell ref="A24:Z24"/>
    <mergeCell ref="A8:Z8"/>
    <mergeCell ref="G6:G7"/>
    <mergeCell ref="H6:H7"/>
    <mergeCell ref="K6:L6"/>
    <mergeCell ref="M6:N6"/>
    <mergeCell ref="O6:P6"/>
    <mergeCell ref="A4:Z4"/>
    <mergeCell ref="A5:A7"/>
    <mergeCell ref="B5:B7"/>
    <mergeCell ref="C5:E5"/>
    <mergeCell ref="F5:H5"/>
    <mergeCell ref="I5:I7"/>
    <mergeCell ref="J5:J7"/>
    <mergeCell ref="K5:N5"/>
    <mergeCell ref="O5:R5"/>
    <mergeCell ref="S5:V5"/>
    <mergeCell ref="Y6:Z6"/>
    <mergeCell ref="W5:Z5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ignoredErrors>
    <ignoredError sqref="F22 D31 Q31 U31 S31 W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</dc:creator>
  <cp:lastModifiedBy>UWM</cp:lastModifiedBy>
  <cp:lastPrinted>2021-02-22T09:10:29Z</cp:lastPrinted>
  <dcterms:created xsi:type="dcterms:W3CDTF">2019-05-19T13:49:12Z</dcterms:created>
  <dcterms:modified xsi:type="dcterms:W3CDTF">2021-06-17T11:28:15Z</dcterms:modified>
</cp:coreProperties>
</file>